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30\"/>
    </mc:Choice>
  </mc:AlternateContent>
  <xr:revisionPtr revIDLastSave="0" documentId="13_ncr:1_{BCE83C10-72BD-4069-9168-C9FBF592ED43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8" l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<sst xmlns="http://schemas.openxmlformats.org/spreadsheetml/2006/main" count="263" uniqueCount="145">
  <si>
    <t>СВОДКА ЗАТРАТ</t>
  </si>
  <si>
    <t>P_0930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</si>
  <si>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</si>
  <si>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</si>
  <si>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</si>
  <si>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</si>
  <si>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</si>
  <si>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</si>
  <si>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</si>
  <si>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</si>
  <si>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</si>
  <si>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</si>
  <si>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</si>
  <si>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</si>
  <si>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</si>
  <si>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</si>
  <si>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</si>
  <si>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</si>
  <si>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</si>
  <si>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</si>
  <si>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</si>
  <si>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</si>
  <si>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</si>
  <si>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</si>
  <si>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</si>
  <si>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</si>
  <si>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</si>
  <si>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</si>
  <si>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</si>
  <si>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</si>
  <si>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</si>
  <si>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</si>
  <si>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</si>
  <si>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</si>
  <si>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</si>
  <si>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</si>
  <si>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</si>
  <si>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</si>
  <si>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</si>
  <si>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</si>
  <si>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</si>
  <si>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</si>
  <si>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</si>
  <si>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</si>
  <si>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</si>
  <si>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</si>
  <si>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</si>
  <si>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</si>
  <si>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</si>
  <si>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</si>
  <si>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</si>
  <si>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</si>
  <si>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</si>
  <si>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</si>
  <si>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</si>
  <si>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</si>
  <si>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</si>
  <si>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</si>
  <si>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</si>
  <si>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</si>
  <si>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</si>
  <si>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</si>
  <si>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</si>
  <si>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</si>
  <si>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</si>
  <si>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</si>
  <si>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</si>
  <si>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</si>
  <si>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</si>
  <si>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</si>
  <si>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</si>
  <si>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</si>
  <si>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</si>
  <si>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</si>
  <si>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</si>
  <si>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</si>
  <si>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</si>
  <si>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</si>
  <si>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</si>
  <si>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</si>
  <si>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</si>
  <si>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</si>
  <si>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</si>
  <si>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</si>
  <si>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</si>
  <si>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</si>
  <si>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</si>
  <si>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</si>
  <si>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</si>
  <si>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</si>
  <si>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</si>
  <si>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</si>
  <si>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</si>
  <si>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</si>
  <si>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</si>
  <si>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</si>
  <si>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</si>
  <si>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</si>
  <si>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</si>
  <si>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</si>
  <si>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</si>
  <si>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</si>
  <si>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</si>
  <si>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</si>
  <si>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</si>
  <si>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</si>
  <si>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</si>
  <si>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</si>
  <si>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</si>
  <si>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</si>
  <si>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</si>
  <si>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</si>
  <si>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</si>
  <si>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</si>
  <si>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</si>
  <si>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</si>
  <si>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</si>
  <si>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</si>
  <si>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</si>
  <si>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</si>
  <si>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</si>
  <si>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</si>
  <si>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</si>
  <si>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</si>
  <si>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</si>
  <si>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</si>
  <si>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</si>
  <si>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</si>
  <si>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</si>
  <si>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</si>
  <si>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</si>
  <si>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</si>
  <si>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</si>
  <si>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СИП-3(1х95)(3775+12+15)</t>
  </si>
  <si>
    <t>Стойка ж/б СВ-110-3,5</t>
  </si>
  <si>
    <t>шт</t>
  </si>
  <si>
    <t>Стойка ж/б СС136.6-3,1</t>
  </si>
  <si>
    <t>ФСБЦ-21.2.01.01-0051</t>
  </si>
  <si>
    <t>ФСБЦ-05.1.02.07-0075</t>
  </si>
  <si>
    <t>Реконструкция ВЛ-6 кВ Ф-36 ПС 110/6 кВ ГПП-10 Аммиак (протяженностью 0,24 км)</t>
  </si>
  <si>
    <t>Реконструкция ВЛ-6 кВ Ф-36 ПС 110/6 кВ ГПП-10 Аммиак (протяженностью 0,24 км)</t>
  </si>
  <si>
    <t>Реконструкция ВЛ-6 кВ Ф-36 ПС 110/6 кВ ГПП-10 Аммиак (протяженностью 0,24 км)</t>
  </si>
  <si>
    <t>Реконструкция ВЛ-6 кВ Ф-36 ПС 110/6 кВ ГПП-10 Аммиак (протяженностью 0,24 км)</t>
  </si>
  <si>
    <t>Реконструкция ВЛ-6 кВ Ф-36 ПС 110/6 кВ ГПП-10 Аммиак (протяженностью 0,24 км)</t>
  </si>
  <si>
    <t>Реконструкция ВЛ-6 кВ Ф-36 ПС 110/6 кВ ГПП-10 Аммиак (протяженностью 0,24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</si>
</sst>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5.6640625" customWidth="1"/>
    <col min="9" max="9" width="14.664062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2" t="s">
        <v>0</v>
      </c>
      <c r="B12" s="82"/>
      <c r="C12" s="82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3" t="s">
        <v>1</v>
      </c>
      <c r="B16" s="83"/>
      <c r="C16" s="83"/>
    </row>
    <row r="17" spans="1:9" ht="15.9" customHeight="1">
      <c r="A17" s="84" t="s">
        <v>2</v>
      </c>
      <c r="B17" s="84"/>
      <c r="C17" s="84"/>
    </row>
    <row r="18" spans="1:9" ht="15.9" customHeight="1">
      <c r="A18" s="24"/>
      <c r="B18" s="24"/>
      <c r="C18" s="24"/>
    </row>
    <row r="19" spans="1:9" ht="72" customHeight="1">
      <c r="A19" s="85" t="s">
        <v>139</v>
      </c>
      <c r="B19" s="85"/>
      <c r="C19" s="85"/>
    </row>
    <row r="20" spans="1:9" ht="15.9" customHeight="1">
      <c r="A20" s="84" t="s">
        <v>3</v>
      </c>
      <c r="B20" s="84"/>
      <c r="C20" s="84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7.100000000000001" customHeight="1">
      <c r="A29" s="55" t="s">
        <v>17</v>
      </c>
      <c r="B29" s="53" t="s">
        <v>18</v>
      </c>
      <c r="C29" s="61">
        <f>ССР!G61*1.2</f>
        <v>182.533985728728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7.100000000000001" customHeight="1">
      <c r="A30" s="50">
        <v>2</v>
      </c>
      <c r="B30" s="53" t="s">
        <v>19</v>
      </c>
      <c r="C30" s="61">
        <f>C27+C28+C29</f>
        <v>182.533985728728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7.100000000000001" customHeight="1">
      <c r="A31" s="55" t="s">
        <v>20</v>
      </c>
      <c r="B31" s="53" t="s">
        <v>21</v>
      </c>
      <c r="C31" s="61">
        <f>C30-ROUND(C30/1.2,5)</f>
        <v>30.422335728728001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211.738017921812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1533.17449451783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ССР!G70-'Сводка затрат'!C29</f>
        <v>76.3417386515315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1609.51623316936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268.25270316935899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1949.56577131528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2161.3037892370899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140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84.9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1157.1787788690001</v>
      </c>
      <c r="E25" s="41">
        <v>22.216980998648001</v>
      </c>
      <c r="F25" s="41">
        <v>0</v>
      </c>
      <c r="G25" s="41">
        <v>0</v>
      </c>
      <c r="H25" s="41">
        <v>1179.3957598677</v>
      </c>
    </row>
    <row r="26" spans="1:8" ht="17.100000000000001" customHeight="1">
      <c r="A26" s="2"/>
      <c r="B26" s="33"/>
      <c r="C26" s="33" t="s">
        <v>41</v>
      </c>
      <c r="D26" s="41">
        <v>1157.1787788690001</v>
      </c>
      <c r="E26" s="41">
        <v>22.216980998648001</v>
      </c>
      <c r="F26" s="41">
        <v>0</v>
      </c>
      <c r="G26" s="41">
        <v>0</v>
      </c>
      <c r="H26" s="41">
        <v>1179.3957598677</v>
      </c>
    </row>
    <row r="27" spans="1:8" ht="17.100000000000001" customHeight="1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7.100000000000001" customHeight="1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7.100000000000001" customHeight="1">
      <c r="A42" s="2"/>
      <c r="B42" s="33"/>
      <c r="C42" s="33" t="s">
        <v>52</v>
      </c>
      <c r="D42" s="41">
        <v>1157.1787788690001</v>
      </c>
      <c r="E42" s="41">
        <v>22.216980998648001</v>
      </c>
      <c r="F42" s="41">
        <v>0</v>
      </c>
      <c r="G42" s="41">
        <v>0</v>
      </c>
      <c r="H42" s="41">
        <v>1179.3957598677</v>
      </c>
    </row>
    <row r="43" spans="1:8" ht="17.100000000000001" customHeight="1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28.929469471726001</v>
      </c>
      <c r="E44" s="41">
        <v>0.55542452496622996</v>
      </c>
      <c r="F44" s="41">
        <v>0</v>
      </c>
      <c r="G44" s="41">
        <v>0</v>
      </c>
      <c r="H44" s="41">
        <v>29.484893996692001</v>
      </c>
    </row>
    <row r="45" spans="1:8" ht="17.100000000000001" customHeight="1">
      <c r="A45" s="2"/>
      <c r="B45" s="33"/>
      <c r="C45" s="33" t="s">
        <v>56</v>
      </c>
      <c r="D45" s="41">
        <v>28.929469471726001</v>
      </c>
      <c r="E45" s="41">
        <v>0.55542452496622996</v>
      </c>
      <c r="F45" s="41">
        <v>0</v>
      </c>
      <c r="G45" s="41">
        <v>0</v>
      </c>
      <c r="H45" s="41">
        <v>29.484893996692001</v>
      </c>
    </row>
    <row r="46" spans="1:8" ht="17.100000000000001" customHeight="1">
      <c r="A46" s="2"/>
      <c r="B46" s="33"/>
      <c r="C46" s="33" t="s">
        <v>57</v>
      </c>
      <c r="D46" s="41">
        <v>1186.1082483407999</v>
      </c>
      <c r="E46" s="41">
        <v>22.772405523614001</v>
      </c>
      <c r="F46" s="41">
        <v>0</v>
      </c>
      <c r="G46" s="41">
        <v>0</v>
      </c>
      <c r="H46" s="41">
        <v>1208.8806538644001</v>
      </c>
    </row>
    <row r="47" spans="1:8" ht="17.100000000000001" customHeight="1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20.325612590527999</v>
      </c>
      <c r="H48" s="41">
        <v>20.325612590527999</v>
      </c>
    </row>
    <row r="49" spans="1:8" ht="31.2">
      <c r="A49" s="2">
        <v>4</v>
      </c>
      <c r="B49" s="2" t="s">
        <v>61</v>
      </c>
      <c r="C49" s="48" t="s">
        <v>62</v>
      </c>
      <c r="D49" s="41">
        <v>30.957425281692998</v>
      </c>
      <c r="E49" s="41">
        <v>0.59435978416636004</v>
      </c>
      <c r="F49" s="41">
        <v>0</v>
      </c>
      <c r="G49" s="41">
        <v>0</v>
      </c>
      <c r="H49" s="41">
        <v>31.551785065859999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26.232710188856998</v>
      </c>
      <c r="H50" s="41">
        <v>26.232710188856998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5.4981639770957003</v>
      </c>
      <c r="H51" s="41">
        <v>5.4981639770957003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5.2782374180118996</v>
      </c>
      <c r="H52" s="41">
        <v>5.2782374180118996</v>
      </c>
    </row>
    <row r="53" spans="1:8" ht="17.100000000000001" customHeight="1">
      <c r="A53" s="2"/>
      <c r="B53" s="33"/>
      <c r="C53" s="33" t="s">
        <v>67</v>
      </c>
      <c r="D53" s="41">
        <v>30.957425281692998</v>
      </c>
      <c r="E53" s="41">
        <v>0.59435978416636004</v>
      </c>
      <c r="F53" s="41">
        <v>0</v>
      </c>
      <c r="G53" s="41">
        <v>57.334724174492003</v>
      </c>
      <c r="H53" s="41">
        <v>88.886509240351998</v>
      </c>
    </row>
    <row r="54" spans="1:8" ht="17.100000000000001" customHeight="1">
      <c r="A54" s="2"/>
      <c r="B54" s="33"/>
      <c r="C54" s="33" t="s">
        <v>68</v>
      </c>
      <c r="D54" s="41">
        <v>1217.0656736225001</v>
      </c>
      <c r="E54" s="41">
        <v>23.366765307781002</v>
      </c>
      <c r="F54" s="41">
        <v>0</v>
      </c>
      <c r="G54" s="41">
        <v>57.334724174492003</v>
      </c>
      <c r="H54" s="41">
        <v>1297.7671631047001</v>
      </c>
    </row>
    <row r="55" spans="1:8" ht="17.100000000000001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7.100000000000001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7.100000000000001" customHeight="1">
      <c r="A58" s="2"/>
      <c r="B58" s="33"/>
      <c r="C58" s="33" t="s">
        <v>71</v>
      </c>
      <c r="D58" s="41">
        <v>1217.0656736225001</v>
      </c>
      <c r="E58" s="41">
        <v>23.366765307781002</v>
      </c>
      <c r="F58" s="41">
        <v>0</v>
      </c>
      <c r="G58" s="41">
        <v>57.334724174492003</v>
      </c>
      <c r="H58" s="41">
        <v>1297.7671631047001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152.11165477393999</v>
      </c>
      <c r="H60" s="41">
        <v>152.11165477393999</v>
      </c>
    </row>
    <row r="61" spans="1:8" ht="17.100000000000001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152.11165477393999</v>
      </c>
      <c r="H61" s="41">
        <v>152.11165477393999</v>
      </c>
    </row>
    <row r="62" spans="1:8" ht="17.100000000000001" customHeight="1">
      <c r="A62" s="2"/>
      <c r="B62" s="33"/>
      <c r="C62" s="33" t="s">
        <v>76</v>
      </c>
      <c r="D62" s="41">
        <v>1217.0656736225001</v>
      </c>
      <c r="E62" s="41">
        <v>23.366765307781002</v>
      </c>
      <c r="F62" s="41">
        <v>0</v>
      </c>
      <c r="G62" s="41">
        <v>209.44637894843001</v>
      </c>
      <c r="H62" s="41">
        <v>1449.8788178786999</v>
      </c>
    </row>
    <row r="63" spans="1:8" ht="17.100000000000001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3.9" customHeight="1">
      <c r="A64" s="2">
        <v>9</v>
      </c>
      <c r="B64" s="2" t="s">
        <v>78</v>
      </c>
      <c r="C64" s="48" t="s">
        <v>79</v>
      </c>
      <c r="D64" s="41">
        <f>D62*3%</f>
        <v>36.511970208675002</v>
      </c>
      <c r="E64" s="41">
        <f>E62*3%</f>
        <v>0.70100295923343003</v>
      </c>
      <c r="F64" s="41">
        <f>F62*3%</f>
        <v>0</v>
      </c>
      <c r="G64" s="41">
        <f>G62*3%</f>
        <v>6.2833913684529001</v>
      </c>
      <c r="H64" s="41">
        <f>SUM(D64:G64)</f>
        <v>43.496364536361298</v>
      </c>
    </row>
    <row r="65" spans="1:8" ht="17.100000000000001" customHeight="1">
      <c r="A65" s="2"/>
      <c r="B65" s="33"/>
      <c r="C65" s="33" t="s">
        <v>80</v>
      </c>
      <c r="D65" s="41">
        <f>D64</f>
        <v>36.511970208675002</v>
      </c>
      <c r="E65" s="41">
        <f>E64</f>
        <v>0.70100295923343003</v>
      </c>
      <c r="F65" s="41">
        <f>F64</f>
        <v>0</v>
      </c>
      <c r="G65" s="41">
        <f>G64</f>
        <v>6.2833913684529001</v>
      </c>
      <c r="H65" s="41">
        <f>SUM(D65:G65)</f>
        <v>43.496364536361298</v>
      </c>
    </row>
    <row r="66" spans="1:8" ht="17.100000000000001" customHeight="1">
      <c r="A66" s="2"/>
      <c r="B66" s="33"/>
      <c r="C66" s="33" t="s">
        <v>81</v>
      </c>
      <c r="D66" s="41">
        <f>D65+D62</f>
        <v>1253.57764383118</v>
      </c>
      <c r="E66" s="41">
        <f>E65+E62</f>
        <v>24.067768267014401</v>
      </c>
      <c r="F66" s="41">
        <f>F65+F62</f>
        <v>0</v>
      </c>
      <c r="G66" s="41">
        <f>G65+G62</f>
        <v>215.72977031688299</v>
      </c>
      <c r="H66" s="41">
        <f>SUM(D66:G66)</f>
        <v>1493.37518241507</v>
      </c>
    </row>
    <row r="67" spans="1:8" ht="17.100000000000001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7.100000000000001" customHeight="1">
      <c r="A68" s="2">
        <v>10</v>
      </c>
      <c r="B68" s="2" t="s">
        <v>83</v>
      </c>
      <c r="C68" s="48" t="s">
        <v>84</v>
      </c>
      <c r="D68" s="41">
        <f>D66*20%</f>
        <v>250.715528766235</v>
      </c>
      <c r="E68" s="41">
        <f>E66*20%</f>
        <v>4.8135536534028898</v>
      </c>
      <c r="F68" s="41">
        <f>F66*20%</f>
        <v>0</v>
      </c>
      <c r="G68" s="41">
        <f>G66*20%</f>
        <v>43.1459540633766</v>
      </c>
      <c r="H68" s="41">
        <f>SUM(D68:G68)</f>
        <v>298.67503648301403</v>
      </c>
    </row>
    <row r="69" spans="1:8" ht="17.100000000000001" customHeight="1">
      <c r="A69" s="2"/>
      <c r="B69" s="33"/>
      <c r="C69" s="33" t="s">
        <v>85</v>
      </c>
      <c r="D69" s="41">
        <f>D68</f>
        <v>250.715528766235</v>
      </c>
      <c r="E69" s="41">
        <f>E68</f>
        <v>4.8135536534028898</v>
      </c>
      <c r="F69" s="41">
        <f>F68</f>
        <v>0</v>
      </c>
      <c r="G69" s="41">
        <f>G68</f>
        <v>43.1459540633766</v>
      </c>
      <c r="H69" s="41">
        <f>SUM(D69:G69)</f>
        <v>298.67503648301403</v>
      </c>
    </row>
    <row r="70" spans="1:8" ht="17.100000000000001" customHeight="1">
      <c r="A70" s="2"/>
      <c r="B70" s="33"/>
      <c r="C70" s="33" t="s">
        <v>86</v>
      </c>
      <c r="D70" s="41">
        <f>D69+D66</f>
        <v>1504.2931725974099</v>
      </c>
      <c r="E70" s="41">
        <f>E69+E66</f>
        <v>28.8813219204173</v>
      </c>
      <c r="F70" s="41">
        <f>F69+F66</f>
        <v>0</v>
      </c>
      <c r="G70" s="41">
        <f>G69+G66</f>
        <v>258.87572438025899</v>
      </c>
      <c r="H70" s="41">
        <f>SUM(D70:G70)</f>
        <v>1792.05021889809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1157.1787788690001</v>
      </c>
      <c r="E13" s="32">
        <v>22.216980998648001</v>
      </c>
      <c r="F13" s="32">
        <v>0</v>
      </c>
      <c r="G13" s="32">
        <v>0</v>
      </c>
      <c r="H13" s="32">
        <v>1179.3957598677</v>
      </c>
      <c r="J13" s="20"/>
    </row>
    <row r="14" spans="1:14" ht="17.100000000000001" customHeight="1">
      <c r="A14" s="2"/>
      <c r="B14" s="33"/>
      <c r="C14" s="33" t="s">
        <v>95</v>
      </c>
      <c r="D14" s="32">
        <v>1157.1787788690001</v>
      </c>
      <c r="E14" s="32">
        <v>22.216980998648001</v>
      </c>
      <c r="F14" s="32">
        <v>0</v>
      </c>
      <c r="G14" s="32">
        <v>0</v>
      </c>
      <c r="H14" s="32">
        <v>1179.3957598677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20.325612590527999</v>
      </c>
      <c r="H13" s="32">
        <v>20.325612590527999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20.325612590527999</v>
      </c>
      <c r="H14" s="32">
        <v>20.325612590527999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74</v>
      </c>
      <c r="D13" s="32">
        <v>0</v>
      </c>
      <c r="E13" s="32">
        <v>0</v>
      </c>
      <c r="F13" s="32">
        <v>0</v>
      </c>
      <c r="G13" s="32">
        <v>152.11165477393999</v>
      </c>
      <c r="H13" s="32">
        <v>152.11165477393999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152.11165477393999</v>
      </c>
      <c r="H14" s="32">
        <v>152.11165477393999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topLeftCell="A23" zoomScale="75" zoomScaleNormal="75" workbookViewId="0">
      <selection activeCell="H3" sqref="H3:H4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104</v>
      </c>
      <c r="B1" s="10" t="s">
        <v>105</v>
      </c>
      <c r="C1" s="10" t="s">
        <v>106</v>
      </c>
      <c r="D1" s="10" t="s">
        <v>107</v>
      </c>
      <c r="E1" s="10" t="s">
        <v>108</v>
      </c>
      <c r="F1" s="10" t="s">
        <v>109</v>
      </c>
      <c r="G1" s="10" t="s">
        <v>110</v>
      </c>
      <c r="H1" s="10" t="s">
        <v>111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91</v>
      </c>
      <c r="B3" s="94"/>
      <c r="C3" s="11"/>
      <c r="D3" s="12">
        <v>1179.3957598677</v>
      </c>
      <c r="E3" s="13"/>
      <c r="F3" s="13"/>
      <c r="G3" s="13"/>
      <c r="H3" s="14"/>
    </row>
    <row r="4" spans="1:8">
      <c r="A4" s="99" t="s">
        <v>112</v>
      </c>
      <c r="B4" s="15" t="s">
        <v>113</v>
      </c>
      <c r="C4" s="11"/>
      <c r="D4" s="12">
        <v>1157.1787788690001</v>
      </c>
      <c r="E4" s="13"/>
      <c r="F4" s="13"/>
      <c r="G4" s="13"/>
      <c r="H4" s="14"/>
    </row>
    <row r="5" spans="1:8">
      <c r="A5" s="99"/>
      <c r="B5" s="15" t="s">
        <v>114</v>
      </c>
      <c r="C5" s="10"/>
      <c r="D5" s="12">
        <v>22.216980998648001</v>
      </c>
      <c r="E5" s="13"/>
      <c r="F5" s="13"/>
      <c r="G5" s="13"/>
      <c r="H5" s="16"/>
    </row>
    <row r="6" spans="1:8">
      <c r="A6" s="100"/>
      <c r="B6" s="15" t="s">
        <v>115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116</v>
      </c>
      <c r="C7" s="10"/>
      <c r="D7" s="12">
        <v>0</v>
      </c>
      <c r="E7" s="13"/>
      <c r="F7" s="13"/>
      <c r="G7" s="13"/>
      <c r="H7" s="16"/>
    </row>
    <row r="8" spans="1:8">
      <c r="A8" s="95" t="s">
        <v>94</v>
      </c>
      <c r="B8" s="96"/>
      <c r="C8" s="99" t="s">
        <v>40</v>
      </c>
      <c r="D8" s="17">
        <v>1179.3957598677</v>
      </c>
      <c r="E8" s="13">
        <v>0.24</v>
      </c>
      <c r="F8" s="13" t="s">
        <v>117</v>
      </c>
      <c r="G8" s="17">
        <v>4914.1489994487001</v>
      </c>
      <c r="H8" s="16"/>
    </row>
    <row r="9" spans="1:8">
      <c r="A9" s="101">
        <v>1</v>
      </c>
      <c r="B9" s="15" t="s">
        <v>113</v>
      </c>
      <c r="C9" s="99"/>
      <c r="D9" s="17">
        <v>1157.1787788690001</v>
      </c>
      <c r="E9" s="13"/>
      <c r="F9" s="13"/>
      <c r="G9" s="13"/>
      <c r="H9" s="100" t="s">
        <v>118</v>
      </c>
    </row>
    <row r="10" spans="1:8">
      <c r="A10" s="99"/>
      <c r="B10" s="15" t="s">
        <v>114</v>
      </c>
      <c r="C10" s="99"/>
      <c r="D10" s="17">
        <v>22.216980998648001</v>
      </c>
      <c r="E10" s="13"/>
      <c r="F10" s="13"/>
      <c r="G10" s="13"/>
      <c r="H10" s="100"/>
    </row>
    <row r="11" spans="1:8">
      <c r="A11" s="99"/>
      <c r="B11" s="15" t="s">
        <v>115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116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97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119</v>
      </c>
      <c r="B14" s="15" t="s">
        <v>113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115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116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97</v>
      </c>
      <c r="B18" s="96"/>
      <c r="C18" s="99" t="s">
        <v>40</v>
      </c>
      <c r="D18" s="17">
        <v>0</v>
      </c>
      <c r="E18" s="13">
        <v>0.24</v>
      </c>
      <c r="F18" s="13" t="s">
        <v>117</v>
      </c>
      <c r="G18" s="17">
        <v>0</v>
      </c>
      <c r="H18" s="16"/>
    </row>
    <row r="19" spans="1:8">
      <c r="A19" s="101">
        <v>1</v>
      </c>
      <c r="B19" s="15" t="s">
        <v>113</v>
      </c>
      <c r="C19" s="99"/>
      <c r="D19" s="17">
        <v>0</v>
      </c>
      <c r="E19" s="13"/>
      <c r="F19" s="13"/>
      <c r="G19" s="13"/>
      <c r="H19" s="100" t="s">
        <v>118</v>
      </c>
    </row>
    <row r="20" spans="1:8">
      <c r="A20" s="99"/>
      <c r="B20" s="15" t="s">
        <v>114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115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116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60</v>
      </c>
      <c r="B23" s="94"/>
      <c r="C23" s="10"/>
      <c r="D23" s="12">
        <v>20.325612590527999</v>
      </c>
      <c r="E23" s="13"/>
      <c r="F23" s="13"/>
      <c r="G23" s="13"/>
      <c r="H23" s="16"/>
    </row>
    <row r="24" spans="1:8">
      <c r="A24" s="99" t="s">
        <v>120</v>
      </c>
      <c r="B24" s="15" t="s">
        <v>113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115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116</v>
      </c>
      <c r="C27" s="10"/>
      <c r="D27" s="12">
        <v>20.325612590527999</v>
      </c>
      <c r="E27" s="13"/>
      <c r="F27" s="13"/>
      <c r="G27" s="13"/>
      <c r="H27" s="16"/>
    </row>
    <row r="28" spans="1:8">
      <c r="A28" s="95" t="s">
        <v>101</v>
      </c>
      <c r="B28" s="96"/>
      <c r="C28" s="99" t="s">
        <v>40</v>
      </c>
      <c r="D28" s="17">
        <v>20.325612590527999</v>
      </c>
      <c r="E28" s="13">
        <v>0.24</v>
      </c>
      <c r="F28" s="13" t="s">
        <v>117</v>
      </c>
      <c r="G28" s="17">
        <v>84.690052460532002</v>
      </c>
      <c r="H28" s="16"/>
    </row>
    <row r="29" spans="1:8">
      <c r="A29" s="101">
        <v>1</v>
      </c>
      <c r="B29" s="15" t="s">
        <v>113</v>
      </c>
      <c r="C29" s="99"/>
      <c r="D29" s="17">
        <v>0</v>
      </c>
      <c r="E29" s="13"/>
      <c r="F29" s="13"/>
      <c r="G29" s="13"/>
      <c r="H29" s="100" t="s">
        <v>118</v>
      </c>
    </row>
    <row r="30" spans="1:8">
      <c r="A30" s="99"/>
      <c r="B30" s="15" t="s">
        <v>114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115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116</v>
      </c>
      <c r="C32" s="99"/>
      <c r="D32" s="17">
        <v>20.325612590527999</v>
      </c>
      <c r="E32" s="13"/>
      <c r="F32" s="13"/>
      <c r="G32" s="13"/>
      <c r="H32" s="100"/>
    </row>
    <row r="33" spans="1:8" ht="24.6">
      <c r="A33" s="97" t="s">
        <v>74</v>
      </c>
      <c r="B33" s="94"/>
      <c r="C33" s="10"/>
      <c r="D33" s="12">
        <v>152.11165477393999</v>
      </c>
      <c r="E33" s="13"/>
      <c r="F33" s="13"/>
      <c r="G33" s="13"/>
      <c r="H33" s="16"/>
    </row>
    <row r="34" spans="1:8">
      <c r="A34" s="99" t="s">
        <v>121</v>
      </c>
      <c r="B34" s="15" t="s">
        <v>113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114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115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116</v>
      </c>
      <c r="C37" s="10"/>
      <c r="D37" s="12">
        <v>152.11165477393999</v>
      </c>
      <c r="E37" s="13"/>
      <c r="F37" s="13"/>
      <c r="G37" s="13"/>
      <c r="H37" s="16"/>
    </row>
    <row r="38" spans="1:8">
      <c r="A38" s="95" t="s">
        <v>74</v>
      </c>
      <c r="B38" s="96"/>
      <c r="C38" s="99" t="s">
        <v>40</v>
      </c>
      <c r="D38" s="17">
        <v>152.11165477393999</v>
      </c>
      <c r="E38" s="13">
        <v>0.24</v>
      </c>
      <c r="F38" s="13" t="s">
        <v>117</v>
      </c>
      <c r="G38" s="17">
        <v>633.79856155805999</v>
      </c>
      <c r="H38" s="16"/>
    </row>
    <row r="39" spans="1:8">
      <c r="A39" s="101">
        <v>1</v>
      </c>
      <c r="B39" s="15" t="s">
        <v>113</v>
      </c>
      <c r="C39" s="99"/>
      <c r="D39" s="17">
        <v>0</v>
      </c>
      <c r="E39" s="13"/>
      <c r="F39" s="13"/>
      <c r="G39" s="13"/>
      <c r="H39" s="100" t="s">
        <v>118</v>
      </c>
    </row>
    <row r="40" spans="1:8">
      <c r="A40" s="99"/>
      <c r="B40" s="15" t="s">
        <v>114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115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116</v>
      </c>
      <c r="C42" s="99"/>
      <c r="D42" s="17">
        <v>152.11165477393999</v>
      </c>
      <c r="E42" s="13"/>
      <c r="F42" s="13"/>
      <c r="G42" s="13"/>
      <c r="H42" s="100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8" t="s">
        <v>122</v>
      </c>
      <c r="B45" s="98"/>
      <c r="C45" s="98"/>
      <c r="D45" s="98"/>
      <c r="E45" s="98"/>
      <c r="F45" s="98"/>
      <c r="G45" s="98"/>
      <c r="H45" s="98"/>
    </row>
    <row r="46" spans="1:8">
      <c r="A46" s="98" t="s">
        <v>123</v>
      </c>
      <c r="B46" s="98"/>
      <c r="C46" s="98"/>
      <c r="D46" s="98"/>
      <c r="E46" s="98"/>
      <c r="F46" s="98"/>
      <c r="G46" s="98"/>
      <c r="H46" s="98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125</v>
      </c>
      <c r="B3" s="2" t="s">
        <v>126</v>
      </c>
      <c r="C3" s="2" t="s">
        <v>127</v>
      </c>
      <c r="D3" s="2" t="s">
        <v>128</v>
      </c>
      <c r="E3" s="2" t="s">
        <v>129</v>
      </c>
      <c r="F3" s="2" t="s">
        <v>130</v>
      </c>
      <c r="G3" s="2" t="s">
        <v>131</v>
      </c>
      <c r="H3" s="2" t="s">
        <v>132</v>
      </c>
    </row>
    <row r="4" spans="1:8" ht="39" customHeight="1">
      <c r="A4" s="3" t="s">
        <v>133</v>
      </c>
      <c r="B4" s="4" t="s">
        <v>117</v>
      </c>
      <c r="C4" s="5">
        <v>0.79971954425942005</v>
      </c>
      <c r="D4" s="5">
        <v>222.07854046447</v>
      </c>
      <c r="E4" s="4">
        <v>6</v>
      </c>
      <c r="F4" s="3" t="s">
        <v>133</v>
      </c>
      <c r="G4" s="5">
        <v>177.60054917004001</v>
      </c>
      <c r="H4" s="6" t="s">
        <v>137</v>
      </c>
    </row>
    <row r="5" spans="1:8" ht="39" customHeight="1">
      <c r="A5" s="3" t="s">
        <v>134</v>
      </c>
      <c r="B5" s="4" t="s">
        <v>135</v>
      </c>
      <c r="C5" s="5">
        <v>7</v>
      </c>
      <c r="D5" s="5">
        <v>24.126470438877</v>
      </c>
      <c r="E5" s="4">
        <v>6</v>
      </c>
      <c r="F5" s="3" t="s">
        <v>134</v>
      </c>
      <c r="G5" s="5">
        <f>126.87013377148+133.55040300366</f>
        <v>260.42053677514002</v>
      </c>
      <c r="H5" s="6" t="s">
        <v>138</v>
      </c>
    </row>
    <row r="6" spans="1:8" ht="39" hidden="1" customHeight="1">
      <c r="A6" s="3" t="s">
        <v>136</v>
      </c>
      <c r="B6" s="4" t="s">
        <v>135</v>
      </c>
      <c r="C6" s="5">
        <v>1.4723926380368</v>
      </c>
      <c r="D6" s="5">
        <v>90.702982039983993</v>
      </c>
      <c r="E6" s="4">
        <v>6</v>
      </c>
      <c r="F6" s="4"/>
      <c r="G6" s="5">
        <v>133.55040300365999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71205C5402C14428A78CABE35B98701F_12</vt:lpwstr>
  </property>
  <property fmtid="{D5CDD505-2E9C-101B-9397-08002B2CF9AE}" pid="3" name="KSOProductBuildVer">
    <vt:lpwstr>1049-12.2.0.20795</vt:lpwstr>
  </property>
</Properties>
</file>